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0" windowWidth="19440" windowHeight="12705" activeTab="0"/>
  </bookViews>
  <sheets>
    <sheet name="Moving Average with Seasonality" sheetId="1" r:id="rId1"/>
    <sheet name="Sheet1" sheetId="2" r:id="rId2"/>
  </sheets>
  <definedNames>
    <definedName name="ActualForecast">'Moving Average with Seasonality'!$G$6:$G$75</definedName>
    <definedName name="ForecastingError">'Moving Average with Seasonality'!$H$6:$H$75</definedName>
    <definedName name="MAD">'Moving Average with Seasonality'!$K$26</definedName>
    <definedName name="MSE">'Moving Average with Seasonality'!$K$29</definedName>
    <definedName name="NumberOfPeriods">'Moving Average with Seasonality'!$K$6</definedName>
    <definedName name="SeasonalFactor">'Moving Average with Seasonality'!$K$12:$K$23</definedName>
    <definedName name="SeasonallyAdjustedForecast">'Moving Average with Seasonality'!$F$6:$F$75</definedName>
    <definedName name="SeasonallyAdjustedValue">'Moving Average with Seasonality'!$E$6:$E$75</definedName>
    <definedName name="TrueValue">'Moving Average with Seasonality'!$D$6:$D$75</definedName>
    <definedName name="TypeOfSeasonality">'Moving Average with Seasonality'!$K$9</definedName>
  </definedNames>
  <calcPr fullCalcOnLoad="1"/>
</workbook>
</file>

<file path=xl/sharedStrings.xml><?xml version="1.0" encoding="utf-8"?>
<sst xmlns="http://schemas.openxmlformats.org/spreadsheetml/2006/main" count="45" uniqueCount="41">
  <si>
    <t>Forecasting</t>
  </si>
  <si>
    <t>Forecast</t>
  </si>
  <si>
    <t>Error</t>
  </si>
  <si>
    <t>Mean Absolute Deviation</t>
  </si>
  <si>
    <t>MAD =</t>
  </si>
  <si>
    <t xml:space="preserve"> True </t>
  </si>
  <si>
    <t>Value</t>
  </si>
  <si>
    <t>Type of Seasonality</t>
  </si>
  <si>
    <t>Quarterly</t>
  </si>
  <si>
    <t>Seasonal Factor</t>
  </si>
  <si>
    <t>Actual</t>
  </si>
  <si>
    <t>Seasonally</t>
  </si>
  <si>
    <t>Adjusted</t>
  </si>
  <si>
    <t>Mean Square Error</t>
  </si>
  <si>
    <t>MSE =</t>
  </si>
  <si>
    <t>Range Name</t>
  </si>
  <si>
    <t>Cells</t>
  </si>
  <si>
    <t>ActualForecast</t>
  </si>
  <si>
    <t>ForecastingError</t>
  </si>
  <si>
    <t>MAD</t>
  </si>
  <si>
    <t>MSE</t>
  </si>
  <si>
    <t>SeasonalFactor</t>
  </si>
  <si>
    <t>SeasonallyAdjustedForecast</t>
  </si>
  <si>
    <t>SeasonallyAdjustedValue</t>
  </si>
  <si>
    <t>TrueValue</t>
  </si>
  <si>
    <t>TypeOfSeasonality</t>
  </si>
  <si>
    <t>K26</t>
  </si>
  <si>
    <t>K6</t>
  </si>
  <si>
    <t>Template for Moving-Average Forecasting Method with Seasonality</t>
  </si>
  <si>
    <t>K9</t>
  </si>
  <si>
    <t>K29</t>
  </si>
  <si>
    <t>K12:K23</t>
  </si>
  <si>
    <t>Number of previous</t>
  </si>
  <si>
    <t>periods to consider</t>
  </si>
  <si>
    <t>n =</t>
  </si>
  <si>
    <t>NumberOfPeriods</t>
  </si>
  <si>
    <t>G6:G75</t>
  </si>
  <si>
    <t>H6:H75</t>
  </si>
  <si>
    <t>F6:F75</t>
  </si>
  <si>
    <t>E6:E75</t>
  </si>
  <si>
    <t>D6:D75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</si>
</sst>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name val="Arial"/>
      <family val="0"/>
    </font>
    <font>
      <b/>
      <sz val="10"/>
      <name val="Arial"/>
      <family val="0"/>
    </font>
    <font>
      <sz val="8.75"/>
      <name val="Arial"/>
      <family val="0"/>
    </font>
    <font>
      <sz val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3" fontId="4" fillId="4" borderId="8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170" fontId="4" fillId="3" borderId="0" xfId="0" applyNumberFormat="1" applyFont="1" applyFill="1" applyBorder="1" applyAlignment="1">
      <alignment horizontal="center"/>
    </xf>
    <xf numFmtId="171" fontId="4" fillId="4" borderId="10" xfId="0" applyNumberFormat="1" applyFont="1" applyFill="1" applyBorder="1" applyAlignment="1">
      <alignment horizontal="center"/>
    </xf>
    <xf numFmtId="172" fontId="4" fillId="4" borderId="1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'Moving Average with Seasonality'!$E$3:$E$5</c:f>
              <c:strCache>
                <c:ptCount val="1"/>
                <c:pt idx="0">
                  <c:v>Seasonally Adjusted 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'Moving Average with Seasonality'!$E$6:$E$35</c:f>
              <c:numCache/>
            </c:numRef>
          </c:val>
          <c:smooth val="0"/>
        </c:ser>
        <c:ser>
          <c:idx val="1"/>
          <c:order val="1"/>
          <c:tx>
            <c:strRef>
              <c:f>'Moving Average with Seasonality'!$F$3:$F$5</c:f>
              <c:strCache>
                <c:ptCount val="1"/>
                <c:pt idx="0">
                  <c:v>Seasonally Adjusted Forecast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'Moving Average with Seasonality'!$F$6:$F$35</c:f>
              <c:numCache>
                <c:ptCount val="30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7036.319247698417</c:v>
                </c:pt>
                <c:pt idx="5">
                  <c:v>7156.749355225299</c:v>
                </c:pt>
                <c:pt idx="6">
                  <c:v>7323.138244114187</c:v>
                </c:pt>
                <c:pt idx="7">
                  <c:v>7629.956425932369</c:v>
                </c:pt>
                <c:pt idx="8">
                  <c:v>7726.990324237453</c:v>
                </c:pt>
                <c:pt idx="9">
                  <c:v>7655.753765097668</c:v>
                </c:pt>
                <c:pt idx="10">
                  <c:v>7588.531542875447</c:v>
                </c:pt>
                <c:pt idx="11">
                  <c:v>7630.198209542114</c:v>
                </c:pt>
                <c:pt idx="12">
                  <c:v>7826.3846502200795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smooth val="0"/>
        </c:ser>
        <c:marker val="1"/>
        <c:axId val="28909501"/>
        <c:axId val="58858918"/>
      </c:lineChart>
      <c:catAx>
        <c:axId val="28909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58918"/>
        <c:crosses val="autoZero"/>
        <c:auto val="1"/>
        <c:lblOffset val="100"/>
        <c:noMultiLvlLbl val="0"/>
      </c:catAx>
      <c:valAx>
        <c:axId val="58858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Seasonally-Adjusted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09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14</xdr:row>
      <xdr:rowOff>66675</xdr:rowOff>
    </xdr:from>
    <xdr:to>
      <xdr:col>17</xdr:col>
      <xdr:colOff>800100</xdr:colOff>
      <xdr:row>34</xdr:row>
      <xdr:rowOff>152400</xdr:rowOff>
    </xdr:to>
    <xdr:graphicFrame>
      <xdr:nvGraphicFramePr>
        <xdr:cNvPr id="1" name="Chart 7"/>
        <xdr:cNvGraphicFramePr/>
      </xdr:nvGraphicFramePr>
      <xdr:xfrm>
        <a:off x="8553450" y="2438400"/>
        <a:ext cx="59912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3" customWidth="1"/>
    <col min="2" max="2" width="5.75390625" style="3" bestFit="1" customWidth="1"/>
    <col min="3" max="3" width="8.875" style="3" customWidth="1"/>
    <col min="4" max="4" width="8.75390625" style="3" customWidth="1"/>
    <col min="5" max="6" width="11.75390625" style="3" customWidth="1"/>
    <col min="7" max="7" width="10.00390625" style="3" customWidth="1"/>
    <col min="8" max="8" width="12.75390625" style="3" customWidth="1"/>
    <col min="9" max="9" width="4.25390625" style="3" customWidth="1"/>
    <col min="10" max="10" width="9.25390625" style="3" customWidth="1"/>
    <col min="11" max="11" width="20.00390625" style="3" customWidth="1"/>
    <col min="12" max="12" width="5.875" style="3" customWidth="1"/>
    <col min="13" max="13" width="26.875" style="3" bestFit="1" customWidth="1"/>
    <col min="14" max="14" width="9.00390625" style="3" bestFit="1" customWidth="1"/>
    <col min="15" max="16384" width="10.875" style="3" customWidth="1"/>
  </cols>
  <sheetData>
    <row r="1" ht="18">
      <c r="A1" s="2" t="s">
        <v>28</v>
      </c>
    </row>
    <row r="2" ht="13.5" thickBot="1"/>
    <row r="3" spans="5:14" ht="13.5" thickBot="1">
      <c r="E3" s="4" t="s">
        <v>11</v>
      </c>
      <c r="F3" s="4" t="s">
        <v>11</v>
      </c>
      <c r="M3" s="5" t="s">
        <v>15</v>
      </c>
      <c r="N3" s="6" t="s">
        <v>16</v>
      </c>
    </row>
    <row r="4" spans="2:14" ht="12.75">
      <c r="B4" s="4"/>
      <c r="C4" s="4"/>
      <c r="D4" s="4" t="s">
        <v>5</v>
      </c>
      <c r="E4" s="4" t="s">
        <v>12</v>
      </c>
      <c r="F4" s="4" t="s">
        <v>12</v>
      </c>
      <c r="G4" s="4" t="s">
        <v>10</v>
      </c>
      <c r="H4" s="4" t="s">
        <v>0</v>
      </c>
      <c r="J4" s="13" t="s">
        <v>32</v>
      </c>
      <c r="M4" s="7" t="s">
        <v>17</v>
      </c>
      <c r="N4" s="8" t="s">
        <v>36</v>
      </c>
    </row>
    <row r="5" spans="2:14" ht="13.5" thickBot="1">
      <c r="B5" s="4" t="str">
        <f>IF(TypeOfSeasonality="Daily","Week","Year")</f>
        <v>Year</v>
      </c>
      <c r="C5" s="4" t="str">
        <f>IF(TypeOfSeasonality="Quarterly","Quarter",IF(TypeOfSeasonality="Monthly","Month","Day"))</f>
        <v>Quarter</v>
      </c>
      <c r="D5" s="4" t="s">
        <v>6</v>
      </c>
      <c r="E5" s="4" t="s">
        <v>6</v>
      </c>
      <c r="F5" s="4" t="s">
        <v>1</v>
      </c>
      <c r="G5" s="4" t="s">
        <v>1</v>
      </c>
      <c r="H5" s="4" t="s">
        <v>2</v>
      </c>
      <c r="J5" s="13" t="s">
        <v>33</v>
      </c>
      <c r="M5" s="7" t="s">
        <v>18</v>
      </c>
      <c r="N5" s="8" t="s">
        <v>37</v>
      </c>
    </row>
    <row r="6" spans="2:14" ht="12.75">
      <c r="B6" s="9">
        <f>IF(TypeOfSeasonality="Quarterly",TRUNC((ROW(B6)-2)/4),IF(TypeOfSeasonality="Monthly",TRUNC((ROW(B6)+6)/12),TRUNC((ROW(B6)-1)/5)))</f>
        <v>1</v>
      </c>
      <c r="C6" s="9">
        <f>IF(TypeOfSeasonality="Quarterly",INDEX($J$12:$J$15,MOD(ROW(B6)+2,4)+1,1),IF(TypeOfSeasonality="Monthly",INDEX($J$12:$J$23,MOD(ROW(B6)-6,12)+1,1),INDEX($J$12:$J$16,MOD(ROW(B6)-1,5)+1,1)))</f>
        <v>1</v>
      </c>
      <c r="D6" s="16">
        <v>6809</v>
      </c>
      <c r="E6" s="10">
        <f aca="true" t="shared" si="0" ref="E6:E32">IF(ISNUMBER(TrueValue),TrueValue/VLOOKUP(C6,$J$12:$K$23,2,FALSE),NA())</f>
        <v>7321.505376344086</v>
      </c>
      <c r="F6" s="10"/>
      <c r="G6" s="18"/>
      <c r="H6" s="10"/>
      <c r="J6" s="15" t="s">
        <v>34</v>
      </c>
      <c r="K6" s="21">
        <v>4</v>
      </c>
      <c r="M6" s="7" t="s">
        <v>19</v>
      </c>
      <c r="N6" s="8" t="s">
        <v>26</v>
      </c>
    </row>
    <row r="7" spans="2:14" ht="12.75">
      <c r="B7" s="9">
        <f aca="true" t="shared" si="1" ref="B7:B75">IF(TypeOfSeasonality="Quarterly",TRUNC((ROW(B7)-2)/4),IF(TypeOfSeasonality="Monthly",TRUNC((ROW(B7)+6)/12),TRUNC((ROW(B7)-1)/5)))</f>
        <v>1</v>
      </c>
      <c r="C7" s="9">
        <f aca="true" t="shared" si="2" ref="C7:C75">IF(TypeOfSeasonality="Quarterly",INDEX($J$12:$J$15,MOD(ROW(B7)+2,4)+1,1),IF(TypeOfSeasonality="Monthly",INDEX($J$12:$J$23,MOD(ROW(B7)-6,12)+1,1),INDEX($J$12:$J$16,MOD(ROW(B7)-1,5)+1,1)))</f>
        <v>2</v>
      </c>
      <c r="D7" s="16">
        <v>6465</v>
      </c>
      <c r="E7" s="10">
        <f t="shared" si="0"/>
        <v>7183.333333333333</v>
      </c>
      <c r="F7" s="10" t="e">
        <f aca="true" ca="1" t="shared" si="3" ref="F7:F32">IF(AND(ISNUMBER(D6),ROW(F7)-6&gt;=NumberOfPeriods),AVERAGE(OFFSET(F7,-NumberOfPeriods,-1,NumberOfPeriods,1)),NA())</f>
        <v>#N/A</v>
      </c>
      <c r="G7" s="19">
        <f aca="true" t="shared" si="4" ref="G7:G32">IF(ISNUMBER(SeasonallyAdjustedForecast),SeasonallyAdjustedForecast*VLOOKUP(C7,$J$12:$K$23,2,FALSE),"")</f>
      </c>
      <c r="H7" s="10">
        <f aca="true" t="shared" si="5" ref="H7:H75">IF(AND(ISNUMBER(TrueValue),ISNUMBER(ActualForecast)),ABS(TrueValue-ActualForecast),"")</f>
      </c>
      <c r="M7" s="7" t="s">
        <v>20</v>
      </c>
      <c r="N7" s="8" t="s">
        <v>30</v>
      </c>
    </row>
    <row r="8" spans="2:14" ht="12.75">
      <c r="B8" s="9">
        <f t="shared" si="1"/>
        <v>1</v>
      </c>
      <c r="C8" s="9">
        <f t="shared" si="2"/>
        <v>3</v>
      </c>
      <c r="D8" s="16">
        <v>6569</v>
      </c>
      <c r="E8" s="10">
        <f t="shared" si="0"/>
        <v>6635.353535353535</v>
      </c>
      <c r="F8" s="10" t="e">
        <f ca="1" t="shared" si="3"/>
        <v>#N/A</v>
      </c>
      <c r="G8" s="19">
        <f t="shared" si="4"/>
      </c>
      <c r="H8" s="10">
        <f t="shared" si="5"/>
      </c>
      <c r="K8" s="4" t="s">
        <v>7</v>
      </c>
      <c r="M8" s="7" t="s">
        <v>35</v>
      </c>
      <c r="N8" s="8" t="s">
        <v>27</v>
      </c>
    </row>
    <row r="9" spans="2:14" ht="12.75">
      <c r="B9" s="9">
        <f t="shared" si="1"/>
        <v>1</v>
      </c>
      <c r="C9" s="9">
        <f t="shared" si="2"/>
        <v>4</v>
      </c>
      <c r="D9" s="16">
        <v>8266</v>
      </c>
      <c r="E9" s="10">
        <f t="shared" si="0"/>
        <v>7005.084745762712</v>
      </c>
      <c r="F9" s="10" t="e">
        <f ca="1" t="shared" si="3"/>
        <v>#N/A</v>
      </c>
      <c r="G9" s="19">
        <f t="shared" si="4"/>
      </c>
      <c r="H9" s="10">
        <f t="shared" si="5"/>
      </c>
      <c r="K9" s="17" t="s">
        <v>8</v>
      </c>
      <c r="M9" s="7" t="s">
        <v>21</v>
      </c>
      <c r="N9" s="8" t="s">
        <v>31</v>
      </c>
    </row>
    <row r="10" spans="2:14" ht="12.75">
      <c r="B10" s="9">
        <f t="shared" si="1"/>
        <v>2</v>
      </c>
      <c r="C10" s="9">
        <f t="shared" si="2"/>
        <v>1</v>
      </c>
      <c r="D10" s="16">
        <v>7257</v>
      </c>
      <c r="E10" s="10">
        <f t="shared" si="0"/>
        <v>7803.225806451613</v>
      </c>
      <c r="F10" s="10">
        <f ca="1" t="shared" si="3"/>
        <v>7036.319247698417</v>
      </c>
      <c r="G10" s="19">
        <f t="shared" si="4"/>
        <v>6543.776900359528</v>
      </c>
      <c r="H10" s="10">
        <f t="shared" si="5"/>
        <v>713.2230996404724</v>
      </c>
      <c r="M10" s="7" t="s">
        <v>22</v>
      </c>
      <c r="N10" s="8" t="s">
        <v>38</v>
      </c>
    </row>
    <row r="11" spans="2:14" ht="12.75">
      <c r="B11" s="9">
        <f t="shared" si="1"/>
        <v>2</v>
      </c>
      <c r="C11" s="9">
        <f t="shared" si="2"/>
        <v>2</v>
      </c>
      <c r="D11" s="16">
        <v>7064</v>
      </c>
      <c r="E11" s="10">
        <f t="shared" si="0"/>
        <v>7848.888888888889</v>
      </c>
      <c r="F11" s="10">
        <f ca="1" t="shared" si="3"/>
        <v>7156.749355225299</v>
      </c>
      <c r="G11" s="19">
        <f t="shared" si="4"/>
        <v>6441.074419702769</v>
      </c>
      <c r="H11" s="10">
        <f t="shared" si="5"/>
        <v>622.9255802972311</v>
      </c>
      <c r="J11" s="4" t="str">
        <f>IF(TypeOfSeasonality="Quarterly","Quarter",IF(TypeOfSeasonality="Monthly","Month","Day"))</f>
        <v>Quarter</v>
      </c>
      <c r="K11" s="4" t="s">
        <v>9</v>
      </c>
      <c r="M11" s="7" t="s">
        <v>23</v>
      </c>
      <c r="N11" s="8" t="s">
        <v>39</v>
      </c>
    </row>
    <row r="12" spans="2:14" ht="12.75">
      <c r="B12" s="9">
        <f t="shared" si="1"/>
        <v>2</v>
      </c>
      <c r="C12" s="9">
        <f t="shared" si="2"/>
        <v>3</v>
      </c>
      <c r="D12" s="16">
        <v>7784</v>
      </c>
      <c r="E12" s="10">
        <f t="shared" si="0"/>
        <v>7862.626262626262</v>
      </c>
      <c r="F12" s="10">
        <f ca="1" t="shared" si="3"/>
        <v>7323.138244114187</v>
      </c>
      <c r="G12" s="19">
        <f t="shared" si="4"/>
        <v>7249.906861673045</v>
      </c>
      <c r="H12" s="10">
        <f t="shared" si="5"/>
        <v>534.0931383269553</v>
      </c>
      <c r="J12" s="9">
        <f>IF(TypeOfSeasonality="Quarterly",1,IF(TypeOfSeasonality="Monthly","Jan","Mon"))</f>
        <v>1</v>
      </c>
      <c r="K12" s="22">
        <v>0.93</v>
      </c>
      <c r="M12" s="7" t="s">
        <v>24</v>
      </c>
      <c r="N12" s="8" t="s">
        <v>40</v>
      </c>
    </row>
    <row r="13" spans="2:14" ht="13.5" thickBot="1">
      <c r="B13" s="9">
        <f t="shared" si="1"/>
        <v>2</v>
      </c>
      <c r="C13" s="9">
        <f t="shared" si="2"/>
        <v>4</v>
      </c>
      <c r="D13" s="16">
        <v>8724</v>
      </c>
      <c r="E13" s="10">
        <f t="shared" si="0"/>
        <v>7393.220338983051</v>
      </c>
      <c r="F13" s="10">
        <f ca="1" t="shared" si="3"/>
        <v>7629.956425932369</v>
      </c>
      <c r="G13" s="19">
        <f t="shared" si="4"/>
        <v>9003.348582600194</v>
      </c>
      <c r="H13" s="10">
        <f t="shared" si="5"/>
        <v>279.3485826001943</v>
      </c>
      <c r="J13" s="9">
        <f>IF(TypeOfSeasonality="Quarterly",2,IF(TypeOfSeasonality="Monthly","Feb","Tue"))</f>
        <v>2</v>
      </c>
      <c r="K13" s="22">
        <v>0.9</v>
      </c>
      <c r="M13" s="11" t="s">
        <v>25</v>
      </c>
      <c r="N13" s="12" t="s">
        <v>29</v>
      </c>
    </row>
    <row r="14" spans="2:11" ht="12.75">
      <c r="B14" s="9">
        <f t="shared" si="1"/>
        <v>3</v>
      </c>
      <c r="C14" s="9">
        <f t="shared" si="2"/>
        <v>1</v>
      </c>
      <c r="D14" s="16">
        <v>6992</v>
      </c>
      <c r="E14" s="10">
        <f t="shared" si="0"/>
        <v>7518.279569892473</v>
      </c>
      <c r="F14" s="10">
        <f ca="1" t="shared" si="3"/>
        <v>7726.990324237453</v>
      </c>
      <c r="G14" s="19">
        <f t="shared" si="4"/>
        <v>7186.101001540832</v>
      </c>
      <c r="H14" s="10">
        <f t="shared" si="5"/>
        <v>194.10100154083193</v>
      </c>
      <c r="J14" s="9">
        <f>IF(TypeOfSeasonality="Quarterly",3,IF(TypeOfSeasonality="Monthly","Mar","Wed"))</f>
        <v>3</v>
      </c>
      <c r="K14" s="22">
        <v>0.99</v>
      </c>
    </row>
    <row r="15" spans="2:11" ht="12.75">
      <c r="B15" s="9">
        <f t="shared" si="1"/>
        <v>3</v>
      </c>
      <c r="C15" s="9">
        <f t="shared" si="2"/>
        <v>2</v>
      </c>
      <c r="D15" s="16">
        <v>6822</v>
      </c>
      <c r="E15" s="10">
        <f t="shared" si="0"/>
        <v>7580</v>
      </c>
      <c r="F15" s="10">
        <f ca="1" t="shared" si="3"/>
        <v>7655.753765097668</v>
      </c>
      <c r="G15" s="19">
        <f t="shared" si="4"/>
        <v>6890.178388587901</v>
      </c>
      <c r="H15" s="10">
        <f t="shared" si="5"/>
        <v>68.17838858790128</v>
      </c>
      <c r="J15" s="9">
        <f>IF(TypeOfSeasonality="Quarterly",4,IF(TypeOfSeasonality="Monthly","Apr","Thur"))</f>
        <v>4</v>
      </c>
      <c r="K15" s="22">
        <v>1.18</v>
      </c>
    </row>
    <row r="16" spans="2:11" ht="12.75">
      <c r="B16" s="9">
        <f t="shared" si="1"/>
        <v>3</v>
      </c>
      <c r="C16" s="9">
        <f t="shared" si="2"/>
        <v>3</v>
      </c>
      <c r="D16" s="16">
        <v>7949</v>
      </c>
      <c r="E16" s="10">
        <f t="shared" si="0"/>
        <v>8029.292929292929</v>
      </c>
      <c r="F16" s="10">
        <f ca="1" t="shared" si="3"/>
        <v>7588.531542875447</v>
      </c>
      <c r="G16" s="19">
        <f t="shared" si="4"/>
        <v>7512.646227446692</v>
      </c>
      <c r="H16" s="10">
        <f t="shared" si="5"/>
        <v>436.35377255330786</v>
      </c>
      <c r="J16" s="9">
        <f>IF(TypeOfSeasonality="Quarterly","",IF(TypeOfSeasonality="Monthly","May","Fri"))</f>
      </c>
      <c r="K16" s="22">
        <v>1</v>
      </c>
    </row>
    <row r="17" spans="2:11" ht="12.75">
      <c r="B17" s="9">
        <f t="shared" si="1"/>
        <v>3</v>
      </c>
      <c r="C17" s="9">
        <f t="shared" si="2"/>
        <v>4</v>
      </c>
      <c r="D17" s="16">
        <v>9650</v>
      </c>
      <c r="E17" s="10">
        <f t="shared" si="0"/>
        <v>8177.966101694916</v>
      </c>
      <c r="F17" s="10">
        <f ca="1" t="shared" si="3"/>
        <v>7630.198209542114</v>
      </c>
      <c r="G17" s="19">
        <f t="shared" si="4"/>
        <v>9003.633887259693</v>
      </c>
      <c r="H17" s="10">
        <f t="shared" si="5"/>
        <v>646.3661127403066</v>
      </c>
      <c r="J17" s="9">
        <f>IF(TypeOfSeasonality="Monthly","June","")</f>
      </c>
      <c r="K17" s="22">
        <v>1</v>
      </c>
    </row>
    <row r="18" spans="2:11" ht="12.75">
      <c r="B18" s="9">
        <f t="shared" si="1"/>
        <v>4</v>
      </c>
      <c r="C18" s="9">
        <f t="shared" si="2"/>
        <v>1</v>
      </c>
      <c r="D18" s="16"/>
      <c r="E18" s="10" t="e">
        <f t="shared" si="0"/>
        <v>#N/A</v>
      </c>
      <c r="F18" s="10">
        <f ca="1" t="shared" si="3"/>
        <v>7826.3846502200795</v>
      </c>
      <c r="G18" s="19">
        <f t="shared" si="4"/>
        <v>7278.5377247046745</v>
      </c>
      <c r="H18" s="10">
        <f t="shared" si="5"/>
      </c>
      <c r="J18" s="9">
        <f>IF(TypeOfSeasonality="Monthly","July","")</f>
      </c>
      <c r="K18" s="22">
        <v>1</v>
      </c>
    </row>
    <row r="19" spans="2:11" ht="12.75">
      <c r="B19" s="9">
        <f t="shared" si="1"/>
        <v>4</v>
      </c>
      <c r="C19" s="9">
        <f t="shared" si="2"/>
        <v>2</v>
      </c>
      <c r="D19" s="16"/>
      <c r="E19" s="10" t="e">
        <f t="shared" si="0"/>
        <v>#N/A</v>
      </c>
      <c r="F19" s="10" t="e">
        <f ca="1" t="shared" si="3"/>
        <v>#N/A</v>
      </c>
      <c r="G19" s="19">
        <f t="shared" si="4"/>
      </c>
      <c r="H19" s="10">
        <f t="shared" si="5"/>
      </c>
      <c r="J19" s="9">
        <f>IF(TypeOfSeasonality="Monthly","Aug","")</f>
      </c>
      <c r="K19" s="22">
        <v>1</v>
      </c>
    </row>
    <row r="20" spans="2:11" ht="12.75">
      <c r="B20" s="9">
        <f t="shared" si="1"/>
        <v>4</v>
      </c>
      <c r="C20" s="9">
        <f t="shared" si="2"/>
        <v>3</v>
      </c>
      <c r="D20" s="17"/>
      <c r="E20" s="10" t="e">
        <f t="shared" si="0"/>
        <v>#N/A</v>
      </c>
      <c r="F20" s="10" t="e">
        <f ca="1" t="shared" si="3"/>
        <v>#N/A</v>
      </c>
      <c r="G20" s="19">
        <f t="shared" si="4"/>
      </c>
      <c r="H20" s="10">
        <f t="shared" si="5"/>
      </c>
      <c r="J20" s="9">
        <f>IF(TypeOfSeasonality="Monthly","Sep","")</f>
      </c>
      <c r="K20" s="22">
        <v>1</v>
      </c>
    </row>
    <row r="21" spans="2:11" ht="12.75">
      <c r="B21" s="9">
        <f t="shared" si="1"/>
        <v>4</v>
      </c>
      <c r="C21" s="9">
        <f t="shared" si="2"/>
        <v>4</v>
      </c>
      <c r="D21" s="17"/>
      <c r="E21" s="10" t="e">
        <f t="shared" si="0"/>
        <v>#N/A</v>
      </c>
      <c r="F21" s="10" t="e">
        <f ca="1" t="shared" si="3"/>
        <v>#N/A</v>
      </c>
      <c r="G21" s="19">
        <f t="shared" si="4"/>
      </c>
      <c r="H21" s="10">
        <f t="shared" si="5"/>
      </c>
      <c r="J21" s="9">
        <f>IF(TypeOfSeasonality="Monthly","Oct","")</f>
      </c>
      <c r="K21" s="22">
        <v>1</v>
      </c>
    </row>
    <row r="22" spans="2:11" ht="12.75">
      <c r="B22" s="9">
        <f t="shared" si="1"/>
        <v>5</v>
      </c>
      <c r="C22" s="9">
        <f t="shared" si="2"/>
        <v>1</v>
      </c>
      <c r="D22" s="17"/>
      <c r="E22" s="10" t="e">
        <f t="shared" si="0"/>
        <v>#N/A</v>
      </c>
      <c r="F22" s="10" t="e">
        <f ca="1" t="shared" si="3"/>
        <v>#N/A</v>
      </c>
      <c r="G22" s="19">
        <f t="shared" si="4"/>
      </c>
      <c r="H22" s="10">
        <f t="shared" si="5"/>
      </c>
      <c r="J22" s="9">
        <f>IF(TypeOfSeasonality="Monthly","Nov","")</f>
      </c>
      <c r="K22" s="22">
        <v>1</v>
      </c>
    </row>
    <row r="23" spans="2:11" ht="12.75">
      <c r="B23" s="9">
        <f t="shared" si="1"/>
        <v>5</v>
      </c>
      <c r="C23" s="9">
        <f t="shared" si="2"/>
        <v>2</v>
      </c>
      <c r="D23" s="17"/>
      <c r="E23" s="10" t="e">
        <f t="shared" si="0"/>
        <v>#N/A</v>
      </c>
      <c r="F23" s="10" t="e">
        <f ca="1" t="shared" si="3"/>
        <v>#N/A</v>
      </c>
      <c r="G23" s="19">
        <f t="shared" si="4"/>
      </c>
      <c r="H23" s="10">
        <f t="shared" si="5"/>
      </c>
      <c r="J23" s="9">
        <f>IF(TypeOfSeasonality="Monthly","Dec","")</f>
      </c>
      <c r="K23" s="22">
        <v>1</v>
      </c>
    </row>
    <row r="24" spans="2:8" ht="12.75">
      <c r="B24" s="9">
        <f t="shared" si="1"/>
        <v>5</v>
      </c>
      <c r="C24" s="9">
        <f t="shared" si="2"/>
        <v>3</v>
      </c>
      <c r="D24" s="17"/>
      <c r="E24" s="10" t="e">
        <f t="shared" si="0"/>
        <v>#N/A</v>
      </c>
      <c r="F24" s="10" t="e">
        <f ca="1" t="shared" si="3"/>
        <v>#N/A</v>
      </c>
      <c r="G24" s="19">
        <f t="shared" si="4"/>
      </c>
      <c r="H24" s="10">
        <f t="shared" si="5"/>
      </c>
    </row>
    <row r="25" spans="2:10" ht="13.5" thickBot="1">
      <c r="B25" s="9">
        <f t="shared" si="1"/>
        <v>5</v>
      </c>
      <c r="C25" s="9">
        <f t="shared" si="2"/>
        <v>4</v>
      </c>
      <c r="D25" s="17"/>
      <c r="E25" s="10" t="e">
        <f t="shared" si="0"/>
        <v>#N/A</v>
      </c>
      <c r="F25" s="10" t="e">
        <f ca="1" t="shared" si="3"/>
        <v>#N/A</v>
      </c>
      <c r="G25" s="19">
        <f t="shared" si="4"/>
      </c>
      <c r="H25" s="10">
        <f t="shared" si="5"/>
      </c>
      <c r="J25" s="13" t="s">
        <v>3</v>
      </c>
    </row>
    <row r="26" spans="2:11" ht="13.5" thickBot="1">
      <c r="B26" s="9">
        <f t="shared" si="1"/>
        <v>6</v>
      </c>
      <c r="C26" s="9">
        <f t="shared" si="2"/>
        <v>1</v>
      </c>
      <c r="D26" s="17"/>
      <c r="E26" s="10" t="e">
        <f t="shared" si="0"/>
        <v>#N/A</v>
      </c>
      <c r="F26" s="10" t="e">
        <f ca="1" t="shared" si="3"/>
        <v>#N/A</v>
      </c>
      <c r="G26" s="19">
        <f t="shared" si="4"/>
      </c>
      <c r="H26" s="10">
        <f t="shared" si="5"/>
      </c>
      <c r="J26" s="14" t="s">
        <v>4</v>
      </c>
      <c r="K26" s="23">
        <f>AVERAGE(ForecastingError)</f>
        <v>436.8237095359001</v>
      </c>
    </row>
    <row r="27" spans="2:8" ht="12.75">
      <c r="B27" s="9">
        <f t="shared" si="1"/>
        <v>6</v>
      </c>
      <c r="C27" s="9">
        <f t="shared" si="2"/>
        <v>2</v>
      </c>
      <c r="D27" s="17"/>
      <c r="E27" s="10" t="e">
        <f t="shared" si="0"/>
        <v>#N/A</v>
      </c>
      <c r="F27" s="10" t="e">
        <f ca="1" t="shared" si="3"/>
        <v>#N/A</v>
      </c>
      <c r="G27" s="19">
        <f t="shared" si="4"/>
      </c>
      <c r="H27" s="10">
        <f t="shared" si="5"/>
      </c>
    </row>
    <row r="28" spans="2:10" ht="13.5" thickBot="1">
      <c r="B28" s="9">
        <f t="shared" si="1"/>
        <v>6</v>
      </c>
      <c r="C28" s="9">
        <f t="shared" si="2"/>
        <v>3</v>
      </c>
      <c r="D28" s="17"/>
      <c r="E28" s="10" t="e">
        <f t="shared" si="0"/>
        <v>#N/A</v>
      </c>
      <c r="F28" s="10" t="e">
        <f ca="1" t="shared" si="3"/>
        <v>#N/A</v>
      </c>
      <c r="G28" s="19">
        <f t="shared" si="4"/>
      </c>
      <c r="H28" s="10">
        <f t="shared" si="5"/>
      </c>
      <c r="J28" s="13" t="s">
        <v>13</v>
      </c>
    </row>
    <row r="29" spans="2:11" ht="13.5" thickBot="1">
      <c r="B29" s="9">
        <f t="shared" si="1"/>
        <v>6</v>
      </c>
      <c r="C29" s="9">
        <f t="shared" si="2"/>
        <v>4</v>
      </c>
      <c r="D29" s="17"/>
      <c r="E29" s="10" t="e">
        <f t="shared" si="0"/>
        <v>#N/A</v>
      </c>
      <c r="F29" s="10" t="e">
        <f ca="1" t="shared" si="3"/>
        <v>#N/A</v>
      </c>
      <c r="G29" s="19">
        <f t="shared" si="4"/>
      </c>
      <c r="H29" s="10">
        <f t="shared" si="5"/>
      </c>
      <c r="J29" s="15" t="s">
        <v>14</v>
      </c>
      <c r="K29" s="24">
        <f>SUMSQ(ForecastingError)/COUNT(ForecastingError)</f>
        <v>238816.47968102433</v>
      </c>
    </row>
    <row r="30" spans="2:8" ht="12.75">
      <c r="B30" s="9">
        <f t="shared" si="1"/>
        <v>7</v>
      </c>
      <c r="C30" s="9">
        <f t="shared" si="2"/>
        <v>1</v>
      </c>
      <c r="D30" s="17"/>
      <c r="E30" s="10" t="e">
        <f t="shared" si="0"/>
        <v>#N/A</v>
      </c>
      <c r="F30" s="10" t="e">
        <f ca="1" t="shared" si="3"/>
        <v>#N/A</v>
      </c>
      <c r="G30" s="19">
        <f t="shared" si="4"/>
      </c>
      <c r="H30" s="10">
        <f t="shared" si="5"/>
      </c>
    </row>
    <row r="31" spans="1:10" ht="12.75">
      <c r="A31" s="9"/>
      <c r="B31" s="9">
        <f t="shared" si="1"/>
        <v>7</v>
      </c>
      <c r="C31" s="9">
        <f t="shared" si="2"/>
        <v>2</v>
      </c>
      <c r="D31" s="17"/>
      <c r="E31" s="10" t="e">
        <f t="shared" si="0"/>
        <v>#N/A</v>
      </c>
      <c r="F31" s="10" t="e">
        <f ca="1" t="shared" si="3"/>
        <v>#N/A</v>
      </c>
      <c r="G31" s="19">
        <f t="shared" si="4"/>
      </c>
      <c r="H31" s="10">
        <f t="shared" si="5"/>
      </c>
      <c r="I31" s="9"/>
      <c r="J31" s="9"/>
    </row>
    <row r="32" spans="1:10" ht="12.75">
      <c r="A32" s="9"/>
      <c r="B32" s="9">
        <f t="shared" si="1"/>
        <v>7</v>
      </c>
      <c r="C32" s="9">
        <f t="shared" si="2"/>
        <v>3</v>
      </c>
      <c r="D32" s="17"/>
      <c r="E32" s="10" t="e">
        <f t="shared" si="0"/>
        <v>#N/A</v>
      </c>
      <c r="F32" s="10" t="e">
        <f ca="1" t="shared" si="3"/>
        <v>#N/A</v>
      </c>
      <c r="G32" s="19">
        <f t="shared" si="4"/>
      </c>
      <c r="H32" s="10">
        <f t="shared" si="5"/>
      </c>
      <c r="I32" s="9"/>
      <c r="J32" s="9"/>
    </row>
    <row r="33" spans="1:10" ht="12.75">
      <c r="A33" s="9"/>
      <c r="B33" s="9">
        <f t="shared" si="1"/>
        <v>7</v>
      </c>
      <c r="C33" s="9">
        <f t="shared" si="2"/>
        <v>4</v>
      </c>
      <c r="D33" s="17"/>
      <c r="E33" s="10" t="e">
        <f aca="true" t="shared" si="6" ref="E33:E72">IF(ISNUMBER(TrueValue),TrueValue/VLOOKUP(C33,$J$12:$K$23,2,FALSE),NA())</f>
        <v>#N/A</v>
      </c>
      <c r="F33" s="10" t="e">
        <f aca="true" ca="1" t="shared" si="7" ref="F33:F73">IF(AND(ISNUMBER(D32),ROW(F33)-6&gt;=NumberOfPeriods),AVERAGE(OFFSET(F33,-NumberOfPeriods,-1,NumberOfPeriods,1)),NA())</f>
        <v>#N/A</v>
      </c>
      <c r="G33" s="19">
        <f aca="true" t="shared" si="8" ref="G33:G72">IF(ISNUMBER(SeasonallyAdjustedForecast),SeasonallyAdjustedForecast*VLOOKUP(C33,$J$12:$K$23,2,FALSE),"")</f>
      </c>
      <c r="H33" s="10">
        <f t="shared" si="5"/>
      </c>
      <c r="I33" s="9"/>
      <c r="J33" s="9"/>
    </row>
    <row r="34" spans="1:10" ht="12.75">
      <c r="A34" s="9"/>
      <c r="B34" s="9">
        <f t="shared" si="1"/>
        <v>8</v>
      </c>
      <c r="C34" s="9">
        <f t="shared" si="2"/>
        <v>1</v>
      </c>
      <c r="D34" s="17"/>
      <c r="E34" s="10" t="e">
        <f t="shared" si="6"/>
        <v>#N/A</v>
      </c>
      <c r="F34" s="10" t="e">
        <f ca="1" t="shared" si="7"/>
        <v>#N/A</v>
      </c>
      <c r="G34" s="19">
        <f t="shared" si="8"/>
      </c>
      <c r="H34" s="10">
        <f t="shared" si="5"/>
      </c>
      <c r="I34" s="9"/>
      <c r="J34" s="9"/>
    </row>
    <row r="35" spans="1:10" ht="12.75">
      <c r="A35" s="9"/>
      <c r="B35" s="9">
        <f t="shared" si="1"/>
        <v>8</v>
      </c>
      <c r="C35" s="9">
        <f t="shared" si="2"/>
        <v>2</v>
      </c>
      <c r="D35" s="17"/>
      <c r="E35" s="10" t="e">
        <f t="shared" si="6"/>
        <v>#N/A</v>
      </c>
      <c r="F35" s="10" t="e">
        <f ca="1" t="shared" si="7"/>
        <v>#N/A</v>
      </c>
      <c r="G35" s="19">
        <f t="shared" si="8"/>
      </c>
      <c r="H35" s="10">
        <f t="shared" si="5"/>
      </c>
      <c r="I35" s="9"/>
      <c r="J35" s="9"/>
    </row>
    <row r="36" spans="1:10" ht="12.75">
      <c r="A36" s="9"/>
      <c r="B36" s="9">
        <f t="shared" si="1"/>
        <v>8</v>
      </c>
      <c r="C36" s="9">
        <f t="shared" si="2"/>
        <v>3</v>
      </c>
      <c r="D36" s="17"/>
      <c r="E36" s="10" t="e">
        <f t="shared" si="6"/>
        <v>#N/A</v>
      </c>
      <c r="F36" s="10" t="e">
        <f ca="1" t="shared" si="7"/>
        <v>#N/A</v>
      </c>
      <c r="G36" s="19">
        <f t="shared" si="8"/>
      </c>
      <c r="H36" s="10">
        <f t="shared" si="5"/>
      </c>
      <c r="I36" s="9"/>
      <c r="J36" s="9"/>
    </row>
    <row r="37" spans="2:8" ht="12.75">
      <c r="B37" s="9">
        <f t="shared" si="1"/>
        <v>8</v>
      </c>
      <c r="C37" s="9">
        <f t="shared" si="2"/>
        <v>4</v>
      </c>
      <c r="D37" s="17"/>
      <c r="E37" s="10" t="e">
        <f t="shared" si="6"/>
        <v>#N/A</v>
      </c>
      <c r="F37" s="10" t="e">
        <f ca="1" t="shared" si="7"/>
        <v>#N/A</v>
      </c>
      <c r="G37" s="19">
        <f t="shared" si="8"/>
      </c>
      <c r="H37" s="10">
        <f t="shared" si="5"/>
      </c>
    </row>
    <row r="38" spans="2:8" ht="12.75">
      <c r="B38" s="9">
        <f t="shared" si="1"/>
        <v>9</v>
      </c>
      <c r="C38" s="9">
        <f t="shared" si="2"/>
        <v>1</v>
      </c>
      <c r="D38" s="17"/>
      <c r="E38" s="10" t="e">
        <f t="shared" si="6"/>
        <v>#N/A</v>
      </c>
      <c r="F38" s="10" t="e">
        <f ca="1" t="shared" si="7"/>
        <v>#N/A</v>
      </c>
      <c r="G38" s="19">
        <f t="shared" si="8"/>
      </c>
      <c r="H38" s="10">
        <f t="shared" si="5"/>
      </c>
    </row>
    <row r="39" spans="2:8" ht="12.75">
      <c r="B39" s="9">
        <f t="shared" si="1"/>
        <v>9</v>
      </c>
      <c r="C39" s="9">
        <f t="shared" si="2"/>
        <v>2</v>
      </c>
      <c r="D39" s="17"/>
      <c r="E39" s="10" t="e">
        <f t="shared" si="6"/>
        <v>#N/A</v>
      </c>
      <c r="F39" s="10" t="e">
        <f ca="1" t="shared" si="7"/>
        <v>#N/A</v>
      </c>
      <c r="G39" s="19">
        <f t="shared" si="8"/>
      </c>
      <c r="H39" s="10">
        <f t="shared" si="5"/>
      </c>
    </row>
    <row r="40" spans="2:8" ht="12.75">
      <c r="B40" s="9">
        <f t="shared" si="1"/>
        <v>9</v>
      </c>
      <c r="C40" s="9">
        <f t="shared" si="2"/>
        <v>3</v>
      </c>
      <c r="D40" s="17"/>
      <c r="E40" s="10" t="e">
        <f t="shared" si="6"/>
        <v>#N/A</v>
      </c>
      <c r="F40" s="10" t="e">
        <f ca="1" t="shared" si="7"/>
        <v>#N/A</v>
      </c>
      <c r="G40" s="19">
        <f t="shared" si="8"/>
      </c>
      <c r="H40" s="10">
        <f t="shared" si="5"/>
      </c>
    </row>
    <row r="41" spans="2:8" ht="12.75">
      <c r="B41" s="9">
        <f t="shared" si="1"/>
        <v>9</v>
      </c>
      <c r="C41" s="9">
        <f t="shared" si="2"/>
        <v>4</v>
      </c>
      <c r="D41" s="17"/>
      <c r="E41" s="10" t="e">
        <f t="shared" si="6"/>
        <v>#N/A</v>
      </c>
      <c r="F41" s="10" t="e">
        <f ca="1" t="shared" si="7"/>
        <v>#N/A</v>
      </c>
      <c r="G41" s="19">
        <f t="shared" si="8"/>
      </c>
      <c r="H41" s="10">
        <f t="shared" si="5"/>
      </c>
    </row>
    <row r="42" spans="2:8" ht="12.75">
      <c r="B42" s="9">
        <f t="shared" si="1"/>
        <v>10</v>
      </c>
      <c r="C42" s="9">
        <f t="shared" si="2"/>
        <v>1</v>
      </c>
      <c r="D42" s="17"/>
      <c r="E42" s="10" t="e">
        <f t="shared" si="6"/>
        <v>#N/A</v>
      </c>
      <c r="F42" s="10" t="e">
        <f ca="1" t="shared" si="7"/>
        <v>#N/A</v>
      </c>
      <c r="G42" s="19">
        <f t="shared" si="8"/>
      </c>
      <c r="H42" s="10">
        <f t="shared" si="5"/>
      </c>
    </row>
    <row r="43" spans="2:8" ht="12.75">
      <c r="B43" s="9">
        <f t="shared" si="1"/>
        <v>10</v>
      </c>
      <c r="C43" s="9">
        <f t="shared" si="2"/>
        <v>2</v>
      </c>
      <c r="D43" s="17"/>
      <c r="E43" s="10" t="e">
        <f t="shared" si="6"/>
        <v>#N/A</v>
      </c>
      <c r="F43" s="10" t="e">
        <f ca="1" t="shared" si="7"/>
        <v>#N/A</v>
      </c>
      <c r="G43" s="19">
        <f t="shared" si="8"/>
      </c>
      <c r="H43" s="10">
        <f t="shared" si="5"/>
      </c>
    </row>
    <row r="44" spans="2:8" ht="12.75">
      <c r="B44" s="9">
        <f t="shared" si="1"/>
        <v>10</v>
      </c>
      <c r="C44" s="9">
        <f t="shared" si="2"/>
        <v>3</v>
      </c>
      <c r="D44" s="17"/>
      <c r="E44" s="10" t="e">
        <f t="shared" si="6"/>
        <v>#N/A</v>
      </c>
      <c r="F44" s="10" t="e">
        <f ca="1" t="shared" si="7"/>
        <v>#N/A</v>
      </c>
      <c r="G44" s="19">
        <f t="shared" si="8"/>
      </c>
      <c r="H44" s="10">
        <f t="shared" si="5"/>
      </c>
    </row>
    <row r="45" spans="2:8" ht="12.75">
      <c r="B45" s="9">
        <f t="shared" si="1"/>
        <v>10</v>
      </c>
      <c r="C45" s="9">
        <f t="shared" si="2"/>
        <v>4</v>
      </c>
      <c r="D45" s="17"/>
      <c r="E45" s="10" t="e">
        <f t="shared" si="6"/>
        <v>#N/A</v>
      </c>
      <c r="F45" s="10" t="e">
        <f ca="1" t="shared" si="7"/>
        <v>#N/A</v>
      </c>
      <c r="G45" s="19">
        <f t="shared" si="8"/>
      </c>
      <c r="H45" s="10">
        <f t="shared" si="5"/>
      </c>
    </row>
    <row r="46" spans="2:8" ht="12.75">
      <c r="B46" s="9">
        <f t="shared" si="1"/>
        <v>11</v>
      </c>
      <c r="C46" s="9">
        <f t="shared" si="2"/>
        <v>1</v>
      </c>
      <c r="D46" s="17"/>
      <c r="E46" s="10" t="e">
        <f t="shared" si="6"/>
        <v>#N/A</v>
      </c>
      <c r="F46" s="10" t="e">
        <f ca="1" t="shared" si="7"/>
        <v>#N/A</v>
      </c>
      <c r="G46" s="19">
        <f t="shared" si="8"/>
      </c>
      <c r="H46" s="10">
        <f t="shared" si="5"/>
      </c>
    </row>
    <row r="47" spans="2:8" ht="12.75">
      <c r="B47" s="9">
        <f t="shared" si="1"/>
        <v>11</v>
      </c>
      <c r="C47" s="9">
        <f t="shared" si="2"/>
        <v>2</v>
      </c>
      <c r="D47" s="17"/>
      <c r="E47" s="10" t="e">
        <f t="shared" si="6"/>
        <v>#N/A</v>
      </c>
      <c r="F47" s="10" t="e">
        <f ca="1" t="shared" si="7"/>
        <v>#N/A</v>
      </c>
      <c r="G47" s="19">
        <f t="shared" si="8"/>
      </c>
      <c r="H47" s="10">
        <f t="shared" si="5"/>
      </c>
    </row>
    <row r="48" spans="2:8" ht="12.75">
      <c r="B48" s="9">
        <f t="shared" si="1"/>
        <v>11</v>
      </c>
      <c r="C48" s="9">
        <f t="shared" si="2"/>
        <v>3</v>
      </c>
      <c r="D48" s="17"/>
      <c r="E48" s="10" t="e">
        <f t="shared" si="6"/>
        <v>#N/A</v>
      </c>
      <c r="F48" s="10" t="e">
        <f ca="1" t="shared" si="7"/>
        <v>#N/A</v>
      </c>
      <c r="G48" s="19">
        <f t="shared" si="8"/>
      </c>
      <c r="H48" s="10">
        <f t="shared" si="5"/>
      </c>
    </row>
    <row r="49" spans="2:8" ht="12.75">
      <c r="B49" s="9">
        <f t="shared" si="1"/>
        <v>11</v>
      </c>
      <c r="C49" s="9">
        <f t="shared" si="2"/>
        <v>4</v>
      </c>
      <c r="D49" s="17"/>
      <c r="E49" s="10" t="e">
        <f t="shared" si="6"/>
        <v>#N/A</v>
      </c>
      <c r="F49" s="10" t="e">
        <f ca="1" t="shared" si="7"/>
        <v>#N/A</v>
      </c>
      <c r="G49" s="19">
        <f t="shared" si="8"/>
      </c>
      <c r="H49" s="10">
        <f t="shared" si="5"/>
      </c>
    </row>
    <row r="50" spans="2:8" ht="12.75">
      <c r="B50" s="9">
        <f t="shared" si="1"/>
        <v>12</v>
      </c>
      <c r="C50" s="9">
        <f t="shared" si="2"/>
        <v>1</v>
      </c>
      <c r="D50" s="17"/>
      <c r="E50" s="10" t="e">
        <f t="shared" si="6"/>
        <v>#N/A</v>
      </c>
      <c r="F50" s="10" t="e">
        <f ca="1" t="shared" si="7"/>
        <v>#N/A</v>
      </c>
      <c r="G50" s="19">
        <f t="shared" si="8"/>
      </c>
      <c r="H50" s="10">
        <f t="shared" si="5"/>
      </c>
    </row>
    <row r="51" spans="2:8" ht="12.75">
      <c r="B51" s="9">
        <f t="shared" si="1"/>
        <v>12</v>
      </c>
      <c r="C51" s="9">
        <f t="shared" si="2"/>
        <v>2</v>
      </c>
      <c r="D51" s="17"/>
      <c r="E51" s="10" t="e">
        <f t="shared" si="6"/>
        <v>#N/A</v>
      </c>
      <c r="F51" s="10" t="e">
        <f ca="1" t="shared" si="7"/>
        <v>#N/A</v>
      </c>
      <c r="G51" s="19">
        <f t="shared" si="8"/>
      </c>
      <c r="H51" s="10">
        <f t="shared" si="5"/>
      </c>
    </row>
    <row r="52" spans="2:8" ht="12.75">
      <c r="B52" s="9">
        <f t="shared" si="1"/>
        <v>12</v>
      </c>
      <c r="C52" s="9">
        <f t="shared" si="2"/>
        <v>3</v>
      </c>
      <c r="D52" s="17"/>
      <c r="E52" s="10" t="e">
        <f t="shared" si="6"/>
        <v>#N/A</v>
      </c>
      <c r="F52" s="10" t="e">
        <f ca="1" t="shared" si="7"/>
        <v>#N/A</v>
      </c>
      <c r="G52" s="19">
        <f t="shared" si="8"/>
      </c>
      <c r="H52" s="10">
        <f t="shared" si="5"/>
      </c>
    </row>
    <row r="53" spans="2:8" ht="12.75">
      <c r="B53" s="9">
        <f t="shared" si="1"/>
        <v>12</v>
      </c>
      <c r="C53" s="9">
        <f t="shared" si="2"/>
        <v>4</v>
      </c>
      <c r="D53" s="17"/>
      <c r="E53" s="10" t="e">
        <f t="shared" si="6"/>
        <v>#N/A</v>
      </c>
      <c r="F53" s="10" t="e">
        <f ca="1" t="shared" si="7"/>
        <v>#N/A</v>
      </c>
      <c r="G53" s="19">
        <f t="shared" si="8"/>
      </c>
      <c r="H53" s="10">
        <f t="shared" si="5"/>
      </c>
    </row>
    <row r="54" spans="2:8" ht="12.75">
      <c r="B54" s="9">
        <f t="shared" si="1"/>
        <v>13</v>
      </c>
      <c r="C54" s="9">
        <f t="shared" si="2"/>
        <v>1</v>
      </c>
      <c r="D54" s="17"/>
      <c r="E54" s="10" t="e">
        <f t="shared" si="6"/>
        <v>#N/A</v>
      </c>
      <c r="F54" s="10" t="e">
        <f ca="1" t="shared" si="7"/>
        <v>#N/A</v>
      </c>
      <c r="G54" s="19">
        <f t="shared" si="8"/>
      </c>
      <c r="H54" s="10">
        <f t="shared" si="5"/>
      </c>
    </row>
    <row r="55" spans="2:8" ht="12.75">
      <c r="B55" s="9">
        <f t="shared" si="1"/>
        <v>13</v>
      </c>
      <c r="C55" s="9">
        <f t="shared" si="2"/>
        <v>2</v>
      </c>
      <c r="D55" s="17"/>
      <c r="E55" s="10" t="e">
        <f t="shared" si="6"/>
        <v>#N/A</v>
      </c>
      <c r="F55" s="10" t="e">
        <f ca="1" t="shared" si="7"/>
        <v>#N/A</v>
      </c>
      <c r="G55" s="19">
        <f t="shared" si="8"/>
      </c>
      <c r="H55" s="10">
        <f t="shared" si="5"/>
      </c>
    </row>
    <row r="56" spans="2:8" ht="12.75">
      <c r="B56" s="9">
        <f t="shared" si="1"/>
        <v>13</v>
      </c>
      <c r="C56" s="9">
        <f t="shared" si="2"/>
        <v>3</v>
      </c>
      <c r="D56" s="17"/>
      <c r="E56" s="10" t="e">
        <f t="shared" si="6"/>
        <v>#N/A</v>
      </c>
      <c r="F56" s="10" t="e">
        <f ca="1" t="shared" si="7"/>
        <v>#N/A</v>
      </c>
      <c r="G56" s="19">
        <f t="shared" si="8"/>
      </c>
      <c r="H56" s="10">
        <f t="shared" si="5"/>
      </c>
    </row>
    <row r="57" spans="2:8" ht="12.75">
      <c r="B57" s="9">
        <f t="shared" si="1"/>
        <v>13</v>
      </c>
      <c r="C57" s="9">
        <f t="shared" si="2"/>
        <v>4</v>
      </c>
      <c r="D57" s="17"/>
      <c r="E57" s="10" t="e">
        <f t="shared" si="6"/>
        <v>#N/A</v>
      </c>
      <c r="F57" s="10" t="e">
        <f ca="1" t="shared" si="7"/>
        <v>#N/A</v>
      </c>
      <c r="G57" s="19">
        <f t="shared" si="8"/>
      </c>
      <c r="H57" s="10">
        <f t="shared" si="5"/>
      </c>
    </row>
    <row r="58" spans="2:8" ht="12.75">
      <c r="B58" s="9">
        <f t="shared" si="1"/>
        <v>14</v>
      </c>
      <c r="C58" s="9">
        <f t="shared" si="2"/>
        <v>1</v>
      </c>
      <c r="D58" s="17"/>
      <c r="E58" s="10" t="e">
        <f t="shared" si="6"/>
        <v>#N/A</v>
      </c>
      <c r="F58" s="10" t="e">
        <f ca="1" t="shared" si="7"/>
        <v>#N/A</v>
      </c>
      <c r="G58" s="19">
        <f t="shared" si="8"/>
      </c>
      <c r="H58" s="10">
        <f t="shared" si="5"/>
      </c>
    </row>
    <row r="59" spans="2:8" ht="12.75">
      <c r="B59" s="9">
        <f t="shared" si="1"/>
        <v>14</v>
      </c>
      <c r="C59" s="9">
        <f t="shared" si="2"/>
        <v>2</v>
      </c>
      <c r="D59" s="17"/>
      <c r="E59" s="10" t="e">
        <f t="shared" si="6"/>
        <v>#N/A</v>
      </c>
      <c r="F59" s="10" t="e">
        <f ca="1" t="shared" si="7"/>
        <v>#N/A</v>
      </c>
      <c r="G59" s="19">
        <f t="shared" si="8"/>
      </c>
      <c r="H59" s="10">
        <f t="shared" si="5"/>
      </c>
    </row>
    <row r="60" spans="2:8" ht="12.75">
      <c r="B60" s="9">
        <f t="shared" si="1"/>
        <v>14</v>
      </c>
      <c r="C60" s="9">
        <f t="shared" si="2"/>
        <v>3</v>
      </c>
      <c r="D60" s="17"/>
      <c r="E60" s="10" t="e">
        <f t="shared" si="6"/>
        <v>#N/A</v>
      </c>
      <c r="F60" s="10" t="e">
        <f ca="1" t="shared" si="7"/>
        <v>#N/A</v>
      </c>
      <c r="G60" s="19">
        <f t="shared" si="8"/>
      </c>
      <c r="H60" s="10">
        <f t="shared" si="5"/>
      </c>
    </row>
    <row r="61" spans="2:8" ht="12.75">
      <c r="B61" s="9">
        <f t="shared" si="1"/>
        <v>14</v>
      </c>
      <c r="C61" s="9">
        <f t="shared" si="2"/>
        <v>4</v>
      </c>
      <c r="D61" s="17"/>
      <c r="E61" s="10" t="e">
        <f t="shared" si="6"/>
        <v>#N/A</v>
      </c>
      <c r="F61" s="10" t="e">
        <f ca="1" t="shared" si="7"/>
        <v>#N/A</v>
      </c>
      <c r="G61" s="19">
        <f t="shared" si="8"/>
      </c>
      <c r="H61" s="10">
        <f t="shared" si="5"/>
      </c>
    </row>
    <row r="62" spans="2:8" ht="12.75">
      <c r="B62" s="9">
        <f t="shared" si="1"/>
        <v>15</v>
      </c>
      <c r="C62" s="9">
        <f t="shared" si="2"/>
        <v>1</v>
      </c>
      <c r="D62" s="17"/>
      <c r="E62" s="10" t="e">
        <f t="shared" si="6"/>
        <v>#N/A</v>
      </c>
      <c r="F62" s="10" t="e">
        <f ca="1" t="shared" si="7"/>
        <v>#N/A</v>
      </c>
      <c r="G62" s="19">
        <f t="shared" si="8"/>
      </c>
      <c r="H62" s="10">
        <f t="shared" si="5"/>
      </c>
    </row>
    <row r="63" spans="2:8" ht="12.75">
      <c r="B63" s="9">
        <f t="shared" si="1"/>
        <v>15</v>
      </c>
      <c r="C63" s="9">
        <f t="shared" si="2"/>
        <v>2</v>
      </c>
      <c r="D63" s="17"/>
      <c r="E63" s="10" t="e">
        <f t="shared" si="6"/>
        <v>#N/A</v>
      </c>
      <c r="F63" s="10" t="e">
        <f ca="1" t="shared" si="7"/>
        <v>#N/A</v>
      </c>
      <c r="G63" s="19">
        <f t="shared" si="8"/>
      </c>
      <c r="H63" s="10">
        <f t="shared" si="5"/>
      </c>
    </row>
    <row r="64" spans="2:8" ht="12.75">
      <c r="B64" s="9">
        <f t="shared" si="1"/>
        <v>15</v>
      </c>
      <c r="C64" s="9">
        <f t="shared" si="2"/>
        <v>3</v>
      </c>
      <c r="D64" s="17"/>
      <c r="E64" s="10" t="e">
        <f t="shared" si="6"/>
        <v>#N/A</v>
      </c>
      <c r="F64" s="10" t="e">
        <f ca="1" t="shared" si="7"/>
        <v>#N/A</v>
      </c>
      <c r="G64" s="19">
        <f t="shared" si="8"/>
      </c>
      <c r="H64" s="10">
        <f t="shared" si="5"/>
      </c>
    </row>
    <row r="65" spans="2:8" ht="12.75">
      <c r="B65" s="9">
        <f t="shared" si="1"/>
        <v>15</v>
      </c>
      <c r="C65" s="9">
        <f t="shared" si="2"/>
        <v>4</v>
      </c>
      <c r="D65" s="17"/>
      <c r="E65" s="10" t="e">
        <f t="shared" si="6"/>
        <v>#N/A</v>
      </c>
      <c r="F65" s="10" t="e">
        <f ca="1" t="shared" si="7"/>
        <v>#N/A</v>
      </c>
      <c r="G65" s="19">
        <f t="shared" si="8"/>
      </c>
      <c r="H65" s="10">
        <f t="shared" si="5"/>
      </c>
    </row>
    <row r="66" spans="2:8" ht="12.75">
      <c r="B66" s="9">
        <f t="shared" si="1"/>
        <v>16</v>
      </c>
      <c r="C66" s="9">
        <f t="shared" si="2"/>
        <v>1</v>
      </c>
      <c r="D66" s="17"/>
      <c r="E66" s="10" t="e">
        <f t="shared" si="6"/>
        <v>#N/A</v>
      </c>
      <c r="F66" s="10" t="e">
        <f ca="1" t="shared" si="7"/>
        <v>#N/A</v>
      </c>
      <c r="G66" s="19">
        <f t="shared" si="8"/>
      </c>
      <c r="H66" s="10">
        <f t="shared" si="5"/>
      </c>
    </row>
    <row r="67" spans="2:8" ht="12.75">
      <c r="B67" s="9">
        <f t="shared" si="1"/>
        <v>16</v>
      </c>
      <c r="C67" s="9">
        <f t="shared" si="2"/>
        <v>2</v>
      </c>
      <c r="D67" s="17"/>
      <c r="E67" s="10" t="e">
        <f t="shared" si="6"/>
        <v>#N/A</v>
      </c>
      <c r="F67" s="10" t="e">
        <f ca="1" t="shared" si="7"/>
        <v>#N/A</v>
      </c>
      <c r="G67" s="19">
        <f t="shared" si="8"/>
      </c>
      <c r="H67" s="10">
        <f t="shared" si="5"/>
      </c>
    </row>
    <row r="68" spans="2:8" ht="12.75">
      <c r="B68" s="9">
        <f t="shared" si="1"/>
        <v>16</v>
      </c>
      <c r="C68" s="9">
        <f t="shared" si="2"/>
        <v>3</v>
      </c>
      <c r="D68" s="17"/>
      <c r="E68" s="10" t="e">
        <f t="shared" si="6"/>
        <v>#N/A</v>
      </c>
      <c r="F68" s="10" t="e">
        <f ca="1" t="shared" si="7"/>
        <v>#N/A</v>
      </c>
      <c r="G68" s="19">
        <f t="shared" si="8"/>
      </c>
      <c r="H68" s="10">
        <f t="shared" si="5"/>
      </c>
    </row>
    <row r="69" spans="2:8" ht="12.75">
      <c r="B69" s="9">
        <f t="shared" si="1"/>
        <v>16</v>
      </c>
      <c r="C69" s="9">
        <f t="shared" si="2"/>
        <v>4</v>
      </c>
      <c r="D69" s="17"/>
      <c r="E69" s="10" t="e">
        <f t="shared" si="6"/>
        <v>#N/A</v>
      </c>
      <c r="F69" s="10" t="e">
        <f ca="1" t="shared" si="7"/>
        <v>#N/A</v>
      </c>
      <c r="G69" s="19">
        <f t="shared" si="8"/>
      </c>
      <c r="H69" s="10">
        <f t="shared" si="5"/>
      </c>
    </row>
    <row r="70" spans="2:8" ht="12.75">
      <c r="B70" s="9">
        <f t="shared" si="1"/>
        <v>17</v>
      </c>
      <c r="C70" s="9">
        <f t="shared" si="2"/>
        <v>1</v>
      </c>
      <c r="D70" s="17"/>
      <c r="E70" s="10" t="e">
        <f t="shared" si="6"/>
        <v>#N/A</v>
      </c>
      <c r="F70" s="10" t="e">
        <f ca="1" t="shared" si="7"/>
        <v>#N/A</v>
      </c>
      <c r="G70" s="19">
        <f t="shared" si="8"/>
      </c>
      <c r="H70" s="10">
        <f t="shared" si="5"/>
      </c>
    </row>
    <row r="71" spans="2:8" ht="12.75">
      <c r="B71" s="9">
        <f t="shared" si="1"/>
        <v>17</v>
      </c>
      <c r="C71" s="9">
        <f t="shared" si="2"/>
        <v>2</v>
      </c>
      <c r="D71" s="17"/>
      <c r="E71" s="10" t="e">
        <f t="shared" si="6"/>
        <v>#N/A</v>
      </c>
      <c r="F71" s="10" t="e">
        <f ca="1" t="shared" si="7"/>
        <v>#N/A</v>
      </c>
      <c r="G71" s="19">
        <f t="shared" si="8"/>
      </c>
      <c r="H71" s="10">
        <f t="shared" si="5"/>
      </c>
    </row>
    <row r="72" spans="2:8" ht="12.75">
      <c r="B72" s="9">
        <f t="shared" si="1"/>
        <v>17</v>
      </c>
      <c r="C72" s="9">
        <f t="shared" si="2"/>
        <v>3</v>
      </c>
      <c r="D72" s="17"/>
      <c r="E72" s="10" t="e">
        <f t="shared" si="6"/>
        <v>#N/A</v>
      </c>
      <c r="F72" s="10" t="e">
        <f ca="1" t="shared" si="7"/>
        <v>#N/A</v>
      </c>
      <c r="G72" s="19">
        <f t="shared" si="8"/>
      </c>
      <c r="H72" s="10">
        <f t="shared" si="5"/>
      </c>
    </row>
    <row r="73" spans="2:8" ht="12.75">
      <c r="B73" s="9">
        <f t="shared" si="1"/>
        <v>17</v>
      </c>
      <c r="C73" s="9">
        <f t="shared" si="2"/>
        <v>4</v>
      </c>
      <c r="D73" s="17"/>
      <c r="E73" s="10" t="e">
        <f>IF(ISNUMBER(TrueValue),TrueValue/VLOOKUP(C73,$J$12:$K$23,2,FALSE),NA())</f>
        <v>#N/A</v>
      </c>
      <c r="F73" s="10" t="e">
        <f ca="1" t="shared" si="7"/>
        <v>#N/A</v>
      </c>
      <c r="G73" s="19">
        <f>IF(ISNUMBER(SeasonallyAdjustedForecast),SeasonallyAdjustedForecast*VLOOKUP(C73,$J$12:$K$23,2,FALSE),"")</f>
      </c>
      <c r="H73" s="10">
        <f t="shared" si="5"/>
      </c>
    </row>
    <row r="74" spans="2:8" ht="12.75">
      <c r="B74" s="9">
        <f t="shared" si="1"/>
        <v>18</v>
      </c>
      <c r="C74" s="9">
        <f t="shared" si="2"/>
        <v>1</v>
      </c>
      <c r="D74" s="17"/>
      <c r="E74" s="10" t="e">
        <f>IF(ISNUMBER(TrueValue),TrueValue/VLOOKUP(C74,$J$12:$K$23,2,FALSE),NA())</f>
        <v>#N/A</v>
      </c>
      <c r="F74" s="10" t="e">
        <f ca="1">IF(AND(ISNUMBER(D73),ROW(F74)-6&gt;=NumberOfPeriods),AVERAGE(OFFSET(F74,-NumberOfPeriods,-1,NumberOfPeriods,1)),NA())</f>
        <v>#N/A</v>
      </c>
      <c r="G74" s="19">
        <f>IF(ISNUMBER(SeasonallyAdjustedForecast),SeasonallyAdjustedForecast*VLOOKUP(C74,$J$12:$K$23,2,FALSE),"")</f>
      </c>
      <c r="H74" s="10">
        <f t="shared" si="5"/>
      </c>
    </row>
    <row r="75" spans="2:8" ht="13.5" thickBot="1">
      <c r="B75" s="9">
        <f t="shared" si="1"/>
        <v>18</v>
      </c>
      <c r="C75" s="9">
        <f t="shared" si="2"/>
        <v>2</v>
      </c>
      <c r="D75" s="17"/>
      <c r="E75" s="10" t="e">
        <f>IF(ISNUMBER(TrueValue),TrueValue/VLOOKUP(C75,$J$12:$K$23,2,FALSE),NA())</f>
        <v>#N/A</v>
      </c>
      <c r="F75" s="10" t="e">
        <f ca="1">IF(AND(ISNUMBER(D74),ROW(F75)-6&gt;=NumberOfPeriods),AVERAGE(OFFSET(F75,-NumberOfPeriods,-1,NumberOfPeriods,1)),NA())</f>
        <v>#N/A</v>
      </c>
      <c r="G75" s="20">
        <f>IF(ISNUMBER(SeasonallyAdjustedForecast),SeasonallyAdjustedForecast*VLOOKUP(C75,$J$12:$K$23,2,FALSE),"")</f>
      </c>
      <c r="H75" s="10">
        <f t="shared" si="5"/>
      </c>
    </row>
    <row r="76" spans="2:8" ht="12.75">
      <c r="B76" s="9"/>
      <c r="C76" s="9"/>
      <c r="D76" s="9"/>
      <c r="E76" s="9"/>
      <c r="F76" s="9"/>
      <c r="G76" s="9"/>
      <c r="H76" s="9"/>
    </row>
  </sheetData>
  <conditionalFormatting sqref="E6:E75">
    <cfRule type="expression" priority="1" dxfId="0" stopIfTrue="1">
      <formula>NOT(ISNUMBER(D6))</formula>
    </cfRule>
  </conditionalFormatting>
  <conditionalFormatting sqref="F7:F75">
    <cfRule type="expression" priority="2" dxfId="0" stopIfTrue="1">
      <formula>NOT(ISNUMBER(F7))</formula>
    </cfRule>
  </conditionalFormatting>
  <conditionalFormatting sqref="K16">
    <cfRule type="expression" priority="3" dxfId="1" stopIfTrue="1">
      <formula>(TypeOfSeasonality="Quarterly")</formula>
    </cfRule>
  </conditionalFormatting>
  <conditionalFormatting sqref="K17:K23">
    <cfRule type="expression" priority="4" dxfId="1" stopIfTrue="1">
      <formula>(TypeOfSeasonality&lt;&gt;"Monthly")</formula>
    </cfRule>
  </conditionalFormatting>
  <dataValidations count="2">
    <dataValidation type="list" allowBlank="1" showInputMessage="1" showErrorMessage="1" sqref="K9">
      <formula1>"Quarterly,Monthly,Daily"</formula1>
    </dataValidation>
    <dataValidation type="whole" operator="greaterThanOrEqual" allowBlank="1" showInputMessage="1" showErrorMessage="1" error="The number of previous periods to consider must be an integer greater than or equal to 1." sqref="K6">
      <formula1>1</formula1>
    </dataValidation>
  </dataValidations>
  <printOptions gridLines="1" headings="1"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1999-02-06T07:14:56Z</dcterms:created>
  <dcterms:modified xsi:type="dcterms:W3CDTF">2006-10-27T07:47:53Z</dcterms:modified>
  <cp:category/>
  <cp:version/>
  <cp:contentType/>
  <cp:contentStatus/>
</cp:coreProperties>
</file>